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<sst xmlns="http://schemas.openxmlformats.org/spreadsheetml/2006/main" count="65" uniqueCount="35">
  <si>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</si>
  <si>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</si>
  <si>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</si>
  <si>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</si>
  <si>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</si>
  <si>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</si>
  <si>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</si>
  <si>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</si>
  <si>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</si>
  <si>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</si>
  <si>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</si>
  <si>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</si>
  <si>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</si>
  <si>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</si>
  <si>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</si>
  <si>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</si>
  <si>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</si>
  <si>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</si>
  <si>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</si>
  <si>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</si>
  <si>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</si>
  <si>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</si>
  <si>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</si>
  <si>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</si>
  <si>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</si>
  <si>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</si>
  <si>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</si>
  <si>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</si>
  <si>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</si>
  <si>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</si>
  <si>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</si>
  <si>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</si>
  <si>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</si>
  <si>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</si>
  <si>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за январь - июнь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</si>
</sst>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7">
      <selection activeCell="I22" sqref="I22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8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3" t="s">
        <v>34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31</v>
      </c>
      <c r="C6" s="40"/>
      <c r="D6" s="40"/>
      <c r="E6" s="40"/>
      <c r="F6" s="33"/>
      <c r="G6" s="40" t="s">
        <v>32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2"/>
      <c r="B7" s="40">
        <v>2016</v>
      </c>
      <c r="C7" s="40"/>
      <c r="D7" s="40">
        <v>2017</v>
      </c>
      <c r="E7" s="40"/>
      <c r="F7" s="33"/>
      <c r="G7" s="40">
        <v>2016</v>
      </c>
      <c r="H7" s="40"/>
      <c r="I7" s="40">
        <v>2017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4</v>
      </c>
      <c r="C9" s="31">
        <f>ROUND($B9*100000/'численность населения'!$B3,1)</f>
        <v>4.2</v>
      </c>
      <c r="D9" s="28">
        <v>5</v>
      </c>
      <c r="E9" s="31">
        <f>ROUND($D9*100000/'численность населения'!$C3,1)</f>
        <v>5.2</v>
      </c>
      <c r="F9" s="36">
        <f>(E9-C9)*100/C9</f>
        <v>23.80952380952381</v>
      </c>
      <c r="G9" s="28">
        <v>14</v>
      </c>
      <c r="H9" s="31">
        <f>($G9*100000)/'численность населения'!$B3</f>
        <v>14.826895989324635</v>
      </c>
      <c r="I9" s="28">
        <v>16</v>
      </c>
      <c r="J9" s="31">
        <f>($I9*100000)/'численность населения'!$C3</f>
        <v>16.641531020853918</v>
      </c>
      <c r="K9" s="36">
        <f>(J9-H9)*100/H9</f>
        <v>12.23880597014925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3</v>
      </c>
      <c r="C10" s="31">
        <f>ROUND($B10*100000/'численность населения'!$B4,1)</f>
        <v>7.5</v>
      </c>
      <c r="D10" s="28">
        <v>0</v>
      </c>
      <c r="E10" s="31">
        <f>ROUND($D10*100000/'численность населения'!$C4,1)</f>
        <v>0</v>
      </c>
      <c r="F10" s="36">
        <f aca="true" t="shared" si="0" ref="F10:F31">(E10-C10)*100/C10</f>
        <v>-100</v>
      </c>
      <c r="G10" s="28">
        <v>4</v>
      </c>
      <c r="H10" s="31">
        <f>($G10*100000)/'численность населения'!$B4</f>
        <v>9.96835048720313</v>
      </c>
      <c r="I10" s="28">
        <v>1</v>
      </c>
      <c r="J10" s="31">
        <f>($I10*100000)/'численность населения'!$C4</f>
        <v>2.4740839704099558</v>
      </c>
      <c r="K10" s="36">
        <f aca="true" t="shared" si="1" ref="K10:K31">(J10-H10)*100/H10</f>
        <v>-75.18060812983992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3</v>
      </c>
      <c r="E11" s="31">
        <f>ROUND($D11*100000/'численность населения'!$C5,1)</f>
        <v>5.4</v>
      </c>
      <c r="F11" s="36" t="e">
        <f t="shared" si="0"/>
        <v>#DIV/0!</v>
      </c>
      <c r="G11" s="28">
        <v>1</v>
      </c>
      <c r="H11" s="31">
        <f>($G11*100000)/'численность населения'!$B5</f>
        <v>1.7843760037115022</v>
      </c>
      <c r="I11" s="28">
        <v>6</v>
      </c>
      <c r="J11" s="31">
        <f>($I11*100000)/'численность населения'!$C5</f>
        <v>10.718305078690223</v>
      </c>
      <c r="K11" s="36">
        <f t="shared" si="1"/>
        <v>500.6752532199575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1</v>
      </c>
      <c r="E12" s="31">
        <f>ROUND($D12*100000/'численность населения'!$C6,1)</f>
        <v>2.3</v>
      </c>
      <c r="F12" s="36">
        <f t="shared" si="0"/>
        <v>0</v>
      </c>
      <c r="G12" s="28">
        <v>0</v>
      </c>
      <c r="H12" s="31">
        <f>($G12*100000)/'численность населения'!$B6</f>
        <v>0</v>
      </c>
      <c r="I12" s="28">
        <v>5</v>
      </c>
      <c r="J12" s="31">
        <f>($I12*100000)/'численность населения'!$C6</f>
        <v>11.644968209236788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8</v>
      </c>
      <c r="C13" s="31">
        <f>ROUND($B13*100000/'численность населения'!$B7,1)</f>
        <v>13</v>
      </c>
      <c r="D13" s="28">
        <v>0</v>
      </c>
      <c r="E13" s="31">
        <f>ROUND($D13*100000/'численность населения'!$C7,1)</f>
        <v>0</v>
      </c>
      <c r="F13" s="36">
        <f t="shared" si="0"/>
        <v>-100</v>
      </c>
      <c r="G13" s="28">
        <v>1</v>
      </c>
      <c r="H13" s="31">
        <f>($G13*100000)/'численность населения'!$B7</f>
        <v>1.6197742034760354</v>
      </c>
      <c r="I13" s="28">
        <v>3</v>
      </c>
      <c r="J13" s="31">
        <f>($I13*100000)/'численность населения'!$C7</f>
        <v>4.769323709897937</v>
      </c>
      <c r="K13" s="36">
        <f t="shared" si="1"/>
        <v>194.4437378779689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3</v>
      </c>
      <c r="C14" s="31">
        <f>ROUND($B14*100000/'численность населения'!$B8,1)</f>
        <v>7</v>
      </c>
      <c r="D14" s="28">
        <v>0</v>
      </c>
      <c r="E14" s="31">
        <f>ROUND($D14*100000/'численность населения'!$C8,1)</f>
        <v>0</v>
      </c>
      <c r="F14" s="36">
        <f t="shared" si="0"/>
        <v>-100</v>
      </c>
      <c r="G14" s="28">
        <v>0</v>
      </c>
      <c r="H14" s="31">
        <f>($G14*100000)/'численность населения'!$B8</f>
        <v>0</v>
      </c>
      <c r="I14" s="28">
        <v>2</v>
      </c>
      <c r="J14" s="31">
        <f>($I14*100000)/'численность населения'!$C8</f>
        <v>4.633276189593662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4</v>
      </c>
      <c r="C15" s="31">
        <f>ROUND($B15*100000/'численность населения'!$B9,1)</f>
        <v>7.1</v>
      </c>
      <c r="D15" s="28">
        <v>0</v>
      </c>
      <c r="E15" s="31">
        <f>ROUND($D15*100000/'численность населения'!$C9,1)</f>
        <v>0</v>
      </c>
      <c r="F15" s="36">
        <f t="shared" si="0"/>
        <v>-100</v>
      </c>
      <c r="G15" s="28">
        <v>7</v>
      </c>
      <c r="H15" s="31">
        <f>($G15*100000)/'численность населения'!$B9</f>
        <v>12.437368963434135</v>
      </c>
      <c r="I15" s="28">
        <v>7</v>
      </c>
      <c r="J15" s="31">
        <f>($I15*100000)/'численность населения'!$C9</f>
        <v>11.557257957997622</v>
      </c>
      <c r="K15" s="36">
        <f t="shared" si="1"/>
        <v>-7.0763439439968305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13</v>
      </c>
      <c r="C16" s="31">
        <f>ROUND($B16*100000/'численность населения'!$B10,1)</f>
        <v>4.9</v>
      </c>
      <c r="D16" s="28">
        <v>15</v>
      </c>
      <c r="E16" s="31">
        <f>ROUND($D16*100000/'численность населения'!$C10,1)</f>
        <v>5.6</v>
      </c>
      <c r="F16" s="36">
        <f t="shared" si="0"/>
        <v>14.28571428571427</v>
      </c>
      <c r="G16" s="28">
        <v>17</v>
      </c>
      <c r="H16" s="31">
        <f>($G16*100000)/'численность населения'!$B10</f>
        <v>6.36168023201422</v>
      </c>
      <c r="I16" s="28">
        <v>13</v>
      </c>
      <c r="J16" s="31">
        <f>($I16*100000)/'численность населения'!$C10</f>
        <v>4.821046463762419</v>
      </c>
      <c r="K16" s="36">
        <f t="shared" si="1"/>
        <v>-24.217403454181625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28</v>
      </c>
      <c r="C17" s="31">
        <f>ROUND($B17*100000/'численность населения'!$B11,1)</f>
        <v>8.3</v>
      </c>
      <c r="D17" s="28">
        <v>47</v>
      </c>
      <c r="E17" s="31">
        <f>ROUND($D17*100000/'численность населения'!$C11,1)</f>
        <v>13.6</v>
      </c>
      <c r="F17" s="36">
        <f t="shared" si="0"/>
        <v>63.85542168674697</v>
      </c>
      <c r="G17" s="28">
        <v>54</v>
      </c>
      <c r="H17" s="31">
        <f>($G17*100000)/'численность населения'!$B11</f>
        <v>16.043781697610367</v>
      </c>
      <c r="I17" s="28">
        <v>20</v>
      </c>
      <c r="J17" s="31">
        <f>($I17*100000)/'численность населения'!$C11</f>
        <v>5.801406260877637</v>
      </c>
      <c r="K17" s="36">
        <f t="shared" si="1"/>
        <v>-63.84015707629751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12</v>
      </c>
      <c r="C18" s="31">
        <f>ROUND($B18*100000/'численность населения'!$B12,1)</f>
        <v>9.6</v>
      </c>
      <c r="D18" s="28">
        <v>16</v>
      </c>
      <c r="E18" s="31">
        <f>ROUND($D18*100000/'численность населения'!$C12,1)</f>
        <v>12.8</v>
      </c>
      <c r="F18" s="36">
        <f t="shared" si="0"/>
        <v>33.33333333333335</v>
      </c>
      <c r="G18" s="28">
        <v>17</v>
      </c>
      <c r="H18" s="31">
        <f>($G18*100000)/'численность населения'!$B12</f>
        <v>13.534062049693892</v>
      </c>
      <c r="I18" s="28">
        <v>4</v>
      </c>
      <c r="J18" s="31">
        <f>($I18*100000)/'численность населения'!$C12</f>
        <v>3.190606853423521</v>
      </c>
      <c r="K18" s="36">
        <f t="shared" si="1"/>
        <v>-76.42535669107795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0</v>
      </c>
      <c r="C19" s="31">
        <f>ROUND($B19*100000/'численность населения'!$B13,1)</f>
        <v>0</v>
      </c>
      <c r="D19" s="28">
        <v>1</v>
      </c>
      <c r="E19" s="31">
        <f>ROUND($D19*100000/'численность населения'!$C13,1)</f>
        <v>2.4</v>
      </c>
      <c r="F19" s="36" t="e">
        <f t="shared" si="0"/>
        <v>#DIV/0!</v>
      </c>
      <c r="G19" s="28">
        <v>2</v>
      </c>
      <c r="H19" s="31">
        <f>($G19*100000)/'численность населения'!$B13</f>
        <v>4.87769187620418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2.8</v>
      </c>
      <c r="D21" s="28">
        <v>2</v>
      </c>
      <c r="E21" s="31">
        <f>ROUND($D21*100000/'численность населения'!$C15,1)</f>
        <v>5.5</v>
      </c>
      <c r="F21" s="36">
        <f t="shared" si="0"/>
        <v>96.42857142857143</v>
      </c>
      <c r="G21" s="28">
        <v>5</v>
      </c>
      <c r="H21" s="31">
        <f>($G21*100000)/'численность населения'!$B15</f>
        <v>13.858093126385809</v>
      </c>
      <c r="I21" s="28">
        <v>4</v>
      </c>
      <c r="J21" s="31">
        <f>($I21*100000)/'численность населения'!$C15</f>
        <v>10.949904188338351</v>
      </c>
      <c r="K21" s="36">
        <f t="shared" si="1"/>
        <v>-20.985491376950456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9</v>
      </c>
      <c r="C22" s="31">
        <f>ROUND($B22*100000/'численность населения'!$B16,1)</f>
        <v>18.6</v>
      </c>
      <c r="D22" s="28">
        <v>6</v>
      </c>
      <c r="E22" s="31">
        <f>ROUND($D22*100000/'численность населения'!$C16,1)</f>
        <v>12.3</v>
      </c>
      <c r="F22" s="36">
        <f t="shared" si="0"/>
        <v>-33.87096774193549</v>
      </c>
      <c r="G22" s="28">
        <v>11</v>
      </c>
      <c r="H22" s="31">
        <f>($G22*100000)/'численность населения'!$B16</f>
        <v>22.73384863390237</v>
      </c>
      <c r="I22" s="28">
        <v>1</v>
      </c>
      <c r="J22" s="31">
        <f>($I22*100000)/'численность населения'!$C16</f>
        <v>2.0581213468346093</v>
      </c>
      <c r="K22" s="36">
        <f t="shared" si="1"/>
        <v>-90.9468855010964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6" t="e">
        <f t="shared" si="0"/>
        <v>#DIV/0!</v>
      </c>
      <c r="G23" s="28">
        <v>1</v>
      </c>
      <c r="H23" s="31">
        <f>($G23*100000)/'численность населения'!$B17</f>
        <v>2.7962641910407697</v>
      </c>
      <c r="I23" s="28">
        <v>1</v>
      </c>
      <c r="J23" s="31">
        <f>($I23*100000)/'численность населения'!$C17</f>
        <v>2.7835768963117604</v>
      </c>
      <c r="K23" s="36">
        <f t="shared" si="1"/>
        <v>-0.453723034098831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4</v>
      </c>
      <c r="C24" s="31">
        <f>ROUND($B24*100000/'численность населения'!$B18,1)</f>
        <v>3.3</v>
      </c>
      <c r="D24" s="28">
        <v>2</v>
      </c>
      <c r="E24" s="31">
        <f>ROUND($D24*100000/'численность населения'!$C18,1)</f>
        <v>1.6</v>
      </c>
      <c r="F24" s="36">
        <f t="shared" si="0"/>
        <v>-51.51515151515151</v>
      </c>
      <c r="G24" s="28">
        <v>8</v>
      </c>
      <c r="H24" s="31">
        <f>($G24*100000)/'численность населения'!$B18</f>
        <v>6.5785686679220765</v>
      </c>
      <c r="I24" s="28">
        <v>5</v>
      </c>
      <c r="J24" s="31">
        <f>($I24*100000)/'численность населения'!$C18</f>
        <v>4.084967320261438</v>
      </c>
      <c r="K24" s="36">
        <f t="shared" si="1"/>
        <v>-37.904922385620914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</v>
      </c>
      <c r="C25" s="31">
        <f>ROUND($B25*100000/'численность населения'!$B19,1)</f>
        <v>9.3</v>
      </c>
      <c r="D25" s="28">
        <v>2</v>
      </c>
      <c r="E25" s="31">
        <f>ROUND($D25*100000/'численность населения'!$C19,1)</f>
        <v>6.3</v>
      </c>
      <c r="F25" s="36">
        <f t="shared" si="0"/>
        <v>-32.25806451612904</v>
      </c>
      <c r="G25" s="28">
        <v>1</v>
      </c>
      <c r="H25" s="31">
        <f>($G25*100000)/'численность населения'!$B19</f>
        <v>3.091859134897814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7</v>
      </c>
      <c r="C26" s="31">
        <f>ROUND($B26*100000/'численность населения'!$B20,1)</f>
        <v>23.5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1</v>
      </c>
      <c r="H27" s="31">
        <f>($G27*100000)/'численность населения'!$B21</f>
        <v>5.027146591594611</v>
      </c>
      <c r="I27" s="28">
        <v>3</v>
      </c>
      <c r="J27" s="31">
        <f>($I27*100000)/'численность населения'!$C21</f>
        <v>15.247776365946633</v>
      </c>
      <c r="K27" s="36">
        <f t="shared" si="1"/>
        <v>203.30876747141045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6" t="e">
        <f t="shared" si="0"/>
        <v>#DIV/0!</v>
      </c>
      <c r="G28" s="28">
        <v>1</v>
      </c>
      <c r="H28" s="31">
        <f>($G28*100000)/'численность населения'!$B22</f>
        <v>4.1543766357858</v>
      </c>
      <c r="I28" s="28">
        <v>1</v>
      </c>
      <c r="J28" s="31">
        <f>($I28*100000)/'численность населения'!$C22</f>
        <v>4.24520292069961</v>
      </c>
      <c r="K28" s="36">
        <f t="shared" si="1"/>
        <v>2.1862795041603142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28">
        <v>4</v>
      </c>
      <c r="H29" s="31">
        <f>($G29*100000)/'численность населения'!$B23</f>
        <v>13.432284495785622</v>
      </c>
      <c r="I29" s="28">
        <v>1</v>
      </c>
      <c r="J29" s="31">
        <f>($I29*100000)/'численность населения'!$C23</f>
        <v>3.371771528761211</v>
      </c>
      <c r="K29" s="36">
        <f t="shared" si="1"/>
        <v>-74.89800391125497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5</v>
      </c>
      <c r="C30" s="31">
        <f>ROUND($B30*100000/'численность населения'!$B24,1)</f>
        <v>11.3</v>
      </c>
      <c r="D30" s="28">
        <v>2</v>
      </c>
      <c r="E30" s="31">
        <f>ROUND($D30*100000/'численность населения'!$C24,1)</f>
        <v>4.5</v>
      </c>
      <c r="F30" s="36">
        <f t="shared" si="0"/>
        <v>-60.17699115044248</v>
      </c>
      <c r="G30" s="28">
        <v>1</v>
      </c>
      <c r="H30" s="31">
        <f>($G30*100000)/'численность населения'!$B24</f>
        <v>2.252201526992635</v>
      </c>
      <c r="I30" s="28">
        <v>1</v>
      </c>
      <c r="J30" s="31">
        <f>($I30*100000)/'численность населения'!$C24</f>
        <v>2.229157378510923</v>
      </c>
      <c r="K30" s="36">
        <f t="shared" si="1"/>
        <v>-1.023183236736509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107</v>
      </c>
      <c r="C31" s="25">
        <f>ROUND(B31*100000/'численность населения'!B25,1)</f>
        <v>6.7</v>
      </c>
      <c r="D31" s="13">
        <f>SUM($D9:$D30)</f>
        <v>103</v>
      </c>
      <c r="E31" s="14">
        <f>ROUND($D31*100000/'численность населения'!$C25,1)</f>
        <v>6.4</v>
      </c>
      <c r="F31" s="36">
        <f t="shared" si="0"/>
        <v>-4.477611940298504</v>
      </c>
      <c r="G31" s="37">
        <f>SUM($G9:$G30)</f>
        <v>150</v>
      </c>
      <c r="H31" s="14">
        <f>($G31*100000)/'численность населения'!$B25</f>
        <v>9.347762955687864</v>
      </c>
      <c r="I31" s="13">
        <f>SUM($I9:$I30)</f>
        <v>94</v>
      </c>
      <c r="J31" s="14">
        <f>($I31*100000)/'численность населения'!$C25</f>
        <v>5.804565228801759</v>
      </c>
      <c r="K31" s="36">
        <f t="shared" si="1"/>
        <v>-37.90423167213674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9" t="s">
        <v>29</v>
      </c>
      <c r="J35" s="49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2017-03-01T05:01:12Z</cp:lastPrinted>
  <dcterms:created xsi:type="dcterms:W3CDTF">2003-07-30T02:22:18Z</dcterms:created>
  <dcterms:modified xsi:type="dcterms:W3CDTF">2017-06-28T04:10:24Z</dcterms:modified>
  <cp:category/>
  <cp:version/>
  <cp:contentType/>
  <cp:contentStatus/>
</cp:coreProperties>
</file>